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audrone\Documents\2024\Viesinti SVP\"/>
    </mc:Choice>
  </mc:AlternateContent>
  <xr:revisionPtr revIDLastSave="0" documentId="8_{BE37693D-C625-4F8F-AE37-261D3BC97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lentelė" sheetId="2" r:id="rId1"/>
  </sheets>
  <definedNames>
    <definedName name="_xlnm.Print_Area" localSheetId="0">'2 lentelė'!$A$1:$F$76</definedName>
    <definedName name="_xlnm.Print_Titles" localSheetId="0">'2 lentelė'!$9:$9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C64" i="2" s="1"/>
  <c r="C20" i="2"/>
  <c r="C66" i="2" s="1"/>
  <c r="E64" i="2"/>
  <c r="D64" i="2"/>
  <c r="C31" i="2"/>
  <c r="C62" i="2" l="1"/>
  <c r="E66" i="2"/>
  <c r="E62" i="2" s="1"/>
  <c r="E71" i="2" s="1"/>
  <c r="D66" i="2"/>
  <c r="D62" i="2" s="1"/>
  <c r="D71" i="2" s="1"/>
  <c r="E59" i="2"/>
  <c r="D59" i="2"/>
  <c r="C59" i="2"/>
  <c r="E57" i="2"/>
  <c r="D57" i="2"/>
  <c r="C57" i="2"/>
  <c r="E55" i="2"/>
  <c r="D55" i="2"/>
  <c r="C55" i="2"/>
  <c r="E53" i="2"/>
  <c r="D53" i="2"/>
  <c r="C53" i="2"/>
  <c r="E48" i="2"/>
  <c r="D48" i="2"/>
  <c r="C48" i="2"/>
  <c r="E45" i="2"/>
  <c r="D45" i="2"/>
  <c r="C45" i="2"/>
  <c r="E40" i="2"/>
  <c r="D40" i="2"/>
  <c r="C40" i="2"/>
  <c r="E38" i="2"/>
  <c r="D38" i="2"/>
  <c r="C38" i="2"/>
  <c r="E35" i="2"/>
  <c r="D35" i="2"/>
  <c r="C35" i="2"/>
  <c r="E31" i="2"/>
  <c r="D31" i="2"/>
  <c r="E29" i="2"/>
  <c r="D29" i="2"/>
  <c r="C29" i="2"/>
  <c r="E26" i="2"/>
  <c r="D26" i="2"/>
  <c r="C26" i="2"/>
  <c r="E24" i="2"/>
  <c r="D24" i="2"/>
  <c r="C24" i="2"/>
  <c r="E18" i="2"/>
  <c r="D18" i="2"/>
  <c r="C18" i="2"/>
  <c r="E15" i="2"/>
  <c r="D15" i="2"/>
  <c r="C15" i="2"/>
  <c r="E13" i="2"/>
  <c r="D13" i="2"/>
  <c r="C13" i="2"/>
  <c r="E73" i="2" l="1"/>
  <c r="C71" i="2"/>
  <c r="D73" i="2" l="1"/>
  <c r="C73" i="2"/>
</calcChain>
</file>

<file path=xl/sharedStrings.xml><?xml version="1.0" encoding="utf-8"?>
<sst xmlns="http://schemas.openxmlformats.org/spreadsheetml/2006/main" count="113" uniqueCount="101">
  <si>
    <t>Mažeikių rajono savivaldybės</t>
  </si>
  <si>
    <r>
      <rPr>
        <sz val="12"/>
        <color theme="1"/>
        <rFont val="Times New Roman"/>
        <family val="1"/>
      </rPr>
      <t>k</t>
    </r>
    <r>
      <rPr>
        <sz val="12"/>
        <color theme="1"/>
        <rFont val="Times New Roman"/>
        <family val="1"/>
      </rPr>
      <t>ultūros veiklos ir sporto</t>
    </r>
  </si>
  <si>
    <t>plėtros programos</t>
  </si>
  <si>
    <r>
      <rPr>
        <sz val="12"/>
        <color theme="1"/>
        <rFont val="Times New Roman"/>
        <family val="1"/>
      </rPr>
      <t>2024</t>
    </r>
    <r>
      <rPr>
        <sz val="12"/>
        <color rgb="FF00B050"/>
        <rFont val="Times New Roman"/>
        <family val="1"/>
      </rPr>
      <t>–</t>
    </r>
    <r>
      <rPr>
        <sz val="12"/>
        <color theme="1"/>
        <rFont val="Times New Roman"/>
        <family val="1"/>
      </rPr>
      <t>2026 metams</t>
    </r>
  </si>
  <si>
    <t>priedas</t>
  </si>
  <si>
    <r>
      <rPr>
        <b/>
        <sz val="12"/>
        <color theme="1"/>
        <rFont val="Times New Roman"/>
        <family val="1"/>
      </rPr>
      <t>Lentelė. 2024–2026 metų Kultūros veiklos ir sporto plėtros programos 0</t>
    </r>
    <r>
      <rPr>
        <b/>
        <sz val="12"/>
        <color theme="1"/>
        <rFont val="Times New Roman"/>
        <family val="1"/>
      </rPr>
      <t xml:space="preserve">4 </t>
    </r>
    <r>
      <rPr>
        <b/>
        <sz val="12"/>
        <color theme="1"/>
        <rFont val="Times New Roman"/>
        <family val="1"/>
      </rPr>
      <t>tikslai, uždaviniai, priemonės, finansavimo šaltiniai, asignavimai ir kitos lėšos</t>
    </r>
  </si>
  <si>
    <t>tūkst. eurų</t>
  </si>
  <si>
    <t>Programos uždavinio, priemonės kodas ir požymis</t>
  </si>
  <si>
    <t>Tikslo, uždavinio, priemonės pavadinimas, finansavimo šaltiniai</t>
  </si>
  <si>
    <r>
      <rPr>
        <b/>
        <sz val="12"/>
        <color theme="1"/>
        <rFont val="Times New Roman"/>
        <family val="1"/>
      </rPr>
      <t xml:space="preserve">2024 </t>
    </r>
    <r>
      <rPr>
        <b/>
        <sz val="12"/>
        <color theme="1"/>
        <rFont val="Times New Roman"/>
        <family val="1"/>
      </rPr>
      <t>metų asignavimai ir kitos lėšos</t>
    </r>
  </si>
  <si>
    <r>
      <rPr>
        <b/>
        <sz val="12"/>
        <color theme="1"/>
        <rFont val="Times New Roman"/>
        <family val="1"/>
      </rPr>
      <t>2025</t>
    </r>
    <r>
      <rPr>
        <b/>
        <sz val="12"/>
        <color theme="1"/>
        <rFont val="Times New Roman"/>
        <family val="1"/>
      </rPr>
      <t xml:space="preserve"> metų asignavimai ir kitos lėšos</t>
    </r>
  </si>
  <si>
    <r>
      <rPr>
        <b/>
        <sz val="12"/>
        <color theme="1"/>
        <rFont val="Times New Roman"/>
        <family val="1"/>
      </rPr>
      <t xml:space="preserve">2026 </t>
    </r>
    <r>
      <rPr>
        <b/>
        <sz val="12"/>
        <color theme="1"/>
        <rFont val="Times New Roman"/>
        <family val="1"/>
      </rPr>
      <t>metų asignavimai ir kitos lėšos</t>
    </r>
  </si>
  <si>
    <t>04-01</t>
  </si>
  <si>
    <t>Atnaujinti kultūros infrastruktūrą, įdiegti naujas technologijas, siekti kad kultūros struktūroje dirbtų tik kvalifikuoti specialistai</t>
  </si>
  <si>
    <t>04-01-01</t>
  </si>
  <si>
    <t>Remontuoti ir restauruoti kultūros paveldo objektus</t>
  </si>
  <si>
    <t>04-01-01-01</t>
  </si>
  <si>
    <t>Kultūros paveldo tvarkybos darbų ir švietėjiškos edukacinės veiklos finansavimas</t>
  </si>
  <si>
    <t>2.2.2.3.</t>
  </si>
  <si>
    <r>
      <rPr>
        <sz val="12"/>
        <color rgb="FF000000"/>
        <rFont val="Times New Roman"/>
        <family val="1"/>
      </rPr>
      <t xml:space="preserve">Pajamos savarankiškoms funkcijoms atlikti </t>
    </r>
    <r>
      <rPr>
        <b/>
        <sz val="12"/>
        <color rgb="FF000000"/>
        <rFont val="Times New Roman"/>
        <family val="1"/>
      </rPr>
      <t>5(SFA)</t>
    </r>
  </si>
  <si>
    <t>04-01-01-02</t>
  </si>
  <si>
    <t>Kultūros paveldo restauravimo ir remonto darbų finansavimas</t>
  </si>
  <si>
    <t>2.2.1.1. 2.2.1.2.</t>
  </si>
  <si>
    <t>04-01-02</t>
  </si>
  <si>
    <t>Užtikrinti kultūros įstaigų veiklos funkcionavimą</t>
  </si>
  <si>
    <t>04-01-02-02</t>
  </si>
  <si>
    <t>Įstaigų išlaikymas ir darbuotojų samda</t>
  </si>
  <si>
    <t>2.2.2.4.</t>
  </si>
  <si>
    <r>
      <rPr>
        <sz val="12"/>
        <rFont val="Times New Roman"/>
        <family val="1"/>
      </rPr>
      <t xml:space="preserve">Pajamos savarankiškoms funkcijoms atlikti </t>
    </r>
    <r>
      <rPr>
        <b/>
        <sz val="12"/>
        <rFont val="Times New Roman"/>
        <family val="1"/>
      </rPr>
      <t>5(SFA)</t>
    </r>
  </si>
  <si>
    <r>
      <rPr>
        <sz val="12"/>
        <rFont val="Times New Roman"/>
        <family val="1"/>
      </rPr>
      <t>Biudžetinių įstaigų ir specialiųjų programų pajamos</t>
    </r>
    <r>
      <rPr>
        <b/>
        <sz val="12"/>
        <rFont val="Times New Roman"/>
        <family val="1"/>
      </rPr>
      <t xml:space="preserve"> 5(SP)</t>
    </r>
  </si>
  <si>
    <t>04-02</t>
  </si>
  <si>
    <t>04-02-01</t>
  </si>
  <si>
    <t>Remti kultūros projektus</t>
  </si>
  <si>
    <t>04-02-01-01</t>
  </si>
  <si>
    <t>Krašto kultūros ir Šatrijos Raganos premijų skyrimas</t>
  </si>
  <si>
    <t>04-02-01-02</t>
  </si>
  <si>
    <t>Meno kolektyvų išvykos reprezentuojant rajoną</t>
  </si>
  <si>
    <t>2.2.2.6.</t>
  </si>
  <si>
    <t>04-02-02</t>
  </si>
  <si>
    <t>Remti nekomercinį, profesionalųjį meną ir rajoną reprentuojančią kultūrinę veiklą</t>
  </si>
  <si>
    <t>04-02-02-01</t>
  </si>
  <si>
    <t>Tarptautinių meno festivalių, konkursų organizavimas</t>
  </si>
  <si>
    <t>2.2.2.1.</t>
  </si>
  <si>
    <r>
      <rPr>
        <sz val="12"/>
        <rFont val="Times New Roman"/>
        <family val="1"/>
      </rPr>
      <t>Pajamos savarankiškoms funkcijoms atlikti</t>
    </r>
    <r>
      <rPr>
        <b/>
        <sz val="12"/>
        <rFont val="Times New Roman"/>
        <family val="1"/>
      </rPr>
      <t xml:space="preserve"> 5(SFA)</t>
    </r>
  </si>
  <si>
    <t>04-02-02-02</t>
  </si>
  <si>
    <t>Renginių kultūros įstaigose organizavimas</t>
  </si>
  <si>
    <t xml:space="preserve">2.2.2.1. 2.2.2.3. 2.2.2.7. </t>
  </si>
  <si>
    <r>
      <rPr>
        <sz val="12"/>
        <rFont val="Times New Roman"/>
        <family val="1"/>
      </rPr>
      <t xml:space="preserve">Biudžetinių įstaigų ir specialiųjų programų pajamos </t>
    </r>
    <r>
      <rPr>
        <b/>
        <sz val="12"/>
        <rFont val="Times New Roman"/>
        <family val="1"/>
      </rPr>
      <t>5(SP)</t>
    </r>
  </si>
  <si>
    <t>04-02-02-03</t>
  </si>
  <si>
    <t>Spaudinių ir dokumentų Viešajai bibliotekai įsigijimas</t>
  </si>
  <si>
    <t>04-02-03</t>
  </si>
  <si>
    <t>Užtikrinti dainų ir šokių švenčių tęstinumą</t>
  </si>
  <si>
    <t>04-02-03-01</t>
  </si>
  <si>
    <t>Dalyvavimas Respublikinėse dainų ir šokių šventėse</t>
  </si>
  <si>
    <t>04-02-03-02</t>
  </si>
  <si>
    <t>Valstybinių ir miesto švenčių organizavimas</t>
  </si>
  <si>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Biudžetinių įstaigų ir specialiųjų programų pajamos </t>
    </r>
    <r>
      <rPr>
        <b/>
        <sz val="12"/>
        <color rgb="FF000000"/>
        <rFont val="Times New Roman"/>
        <family val="1"/>
      </rPr>
      <t>5(SP)</t>
    </r>
  </si>
  <si>
    <r>
      <rPr>
        <sz val="12"/>
        <color rgb="FF000000"/>
        <rFont val="Times New Roman"/>
        <family val="1"/>
      </rPr>
      <t xml:space="preserve">Paramos lėšos </t>
    </r>
    <r>
      <rPr>
        <b/>
        <sz val="12"/>
        <color rgb="FF000000"/>
        <rFont val="Times New Roman"/>
        <family val="1"/>
      </rPr>
      <t>6(PAR)</t>
    </r>
  </si>
  <si>
    <t>04-02-04</t>
  </si>
  <si>
    <t>Užtikrinti rajono istorijos sklaidą ir jos išsaugojimą</t>
  </si>
  <si>
    <t>04-02-04-01</t>
  </si>
  <si>
    <r>
      <rPr>
        <sz val="12"/>
        <color rgb="FF000000"/>
        <rFont val="Times New Roman"/>
        <family val="1"/>
      </rPr>
      <t>Pajamos savarankiškoms funkcijoms atlikti</t>
    </r>
    <r>
      <rPr>
        <b/>
        <sz val="12"/>
        <color rgb="FF000000"/>
        <rFont val="Times New Roman"/>
        <family val="1"/>
      </rPr>
      <t xml:space="preserve"> 5(SFA)</t>
    </r>
  </si>
  <si>
    <r>
      <rPr>
        <sz val="12"/>
        <color rgb="FF000000"/>
        <rFont val="Times New Roman"/>
        <family val="1"/>
      </rPr>
      <t>Kitos valstybės biudžeto lėšos, gautos iš valstybės institucijų ar įstaigų pagal finansavimo ir kita</t>
    </r>
    <r>
      <rPr>
        <b/>
        <sz val="12"/>
        <color rgb="FF000000"/>
        <rFont val="Times New Roman"/>
        <family val="1"/>
      </rPr>
      <t xml:space="preserve"> 4(KT)</t>
    </r>
  </si>
  <si>
    <t>04-02-04-02</t>
  </si>
  <si>
    <r>
      <rPr>
        <sz val="12"/>
        <color rgb="FF000000"/>
        <rFont val="Times New Roman"/>
        <family val="1"/>
      </rPr>
      <t>Biudžetinių įstaigų ir specialiųjų programų pajamos</t>
    </r>
    <r>
      <rPr>
        <b/>
        <sz val="12"/>
        <color rgb="FF000000"/>
        <rFont val="Times New Roman"/>
        <family val="1"/>
      </rPr>
      <t xml:space="preserve"> 5(SP)</t>
    </r>
  </si>
  <si>
    <t>04-03</t>
  </si>
  <si>
    <t>Užtikrinti sporto visiems prieinamumą ir aprėptį</t>
  </si>
  <si>
    <t>04-03-01</t>
  </si>
  <si>
    <t>Užtikrinti kūno kultūros ir sporto renginių organizavimą ir finansavimą</t>
  </si>
  <si>
    <t>04-03-01-01</t>
  </si>
  <si>
    <t>Rajono sporto renginių organizavimas bei finansavimas</t>
  </si>
  <si>
    <t>2.4.3.6  2.4.3.9.</t>
  </si>
  <si>
    <t>04-03-01-02</t>
  </si>
  <si>
    <t>Rajono sporto klubų rėmimas</t>
  </si>
  <si>
    <t>2.4.3.5. 2.4.3.7.  2.4.3.8</t>
  </si>
  <si>
    <t>04-03-01-03</t>
  </si>
  <si>
    <t>Sporto bazių priežiūra ir atnaujinimas</t>
  </si>
  <si>
    <t>2.4.3.4.</t>
  </si>
  <si>
    <t>04-03-01-04</t>
  </si>
  <si>
    <t>Aukšto meistriškumo sporto komandų rėmimas</t>
  </si>
  <si>
    <t>2.4.3.7.</t>
  </si>
  <si>
    <t>Iš viso programai</t>
  </si>
  <si>
    <t>1. Savivaldybės biudžetas (įskaitant skolintas lėšas)</t>
  </si>
  <si>
    <t>Iš jo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</si>
  <si>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</si>
  <si>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</si>
  <si>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</si>
  <si>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</si>
  <si>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</si>
  <si>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 xml:space="preserve">2. Kiti šaltiniai </t>
  </si>
  <si>
    <r>
      <rPr>
        <b/>
        <sz val="12"/>
        <color theme="1"/>
        <rFont val="Times New Roman"/>
        <family val="1"/>
      </rPr>
      <t>IŠ VISO programai finansuoti pagal finansavimo šaltinius (</t>
    </r>
    <r>
      <rPr>
        <sz val="12"/>
        <color theme="1"/>
        <rFont val="Times New Roman"/>
        <family val="1"/>
      </rPr>
      <t>1 ir 2 punktai)</t>
    </r>
  </si>
  <si>
    <t>Iš jų – regioninių pažangos priemonių lėšos</t>
  </si>
  <si>
    <r>
      <rPr>
        <sz val="12"/>
        <color theme="1"/>
        <rFont val="Times New Roman"/>
        <family val="1"/>
      </rPr>
      <t>Asignavimų ir kitų lėšų pokytis, palyginti su ankstesnių metų patvirtintų asignavimų ir kitų lėšų planu, proc</t>
    </r>
    <r>
      <rPr>
        <sz val="12"/>
        <color rgb="FF00B050"/>
        <rFont val="Times New Roman"/>
        <family val="1"/>
      </rPr>
      <t>.</t>
    </r>
  </si>
  <si>
    <r>
      <t xml:space="preserve">Pajamos savarankiškoms funkcijoms atlikti </t>
    </r>
    <r>
      <rPr>
        <b/>
        <sz val="12"/>
        <color rgb="FF000000"/>
        <rFont val="Times New Roman"/>
        <family val="1"/>
      </rPr>
      <t>5(SFA)</t>
    </r>
  </si>
  <si>
    <r>
      <t>Pajamos savarankiškoms funkcijoms atlikti / Viešosioms bibliotekoms dokumentams įsigyti</t>
    </r>
    <r>
      <rPr>
        <b/>
        <sz val="12"/>
        <rFont val="Times New Roman"/>
        <family val="1"/>
      </rPr>
      <t xml:space="preserve"> 4(VBD)</t>
    </r>
  </si>
  <si>
    <t>Savivaldybės strateginio plėtros plano priemonės kodas</t>
  </si>
  <si>
    <r>
      <rPr>
        <sz val="12"/>
        <rFont val="Times New Roman"/>
        <family val="1"/>
      </rPr>
      <t>Biudžetinių įstaigų ir specialiųjų programų pajamos</t>
    </r>
    <r>
      <rPr>
        <b/>
        <sz val="12"/>
        <rFont val="Times New Roman"/>
        <family val="1"/>
      </rPr>
      <t xml:space="preserve">           5(SP-PNAD)</t>
    </r>
  </si>
  <si>
    <t>Sudaryti palankias sąlygas kūrybai, visuomeninei ir 
individualiai kultūrinei, meninei veiklai, krašto tradicijoms tęsti</t>
  </si>
  <si>
    <t>Konferencijų rengimas siekiant išsaugoti vietovių istoriją, etninės kultūros paveldo kaupimas ir sklaida</t>
  </si>
  <si>
    <t xml:space="preserve">Žymių istorinių datų, kraštui nusipelniusių žmonių sukakčių paminėjimas, leidybinių projektų rėmimas </t>
  </si>
  <si>
    <t>1.1. Savivaldybės biudžeto lėšos (pajamos savarankiškoms funkcijoms atlikti, be ankstesnių metų likučio)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</si>
</sst>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.0"/>
    <numFmt numFmtId="167" formatCode="0.000"/>
  </numFmts>
  <fonts count="14" x14ac:knownFonts="1">
    <font>
      <sz val="11"/>
      <color theme="1"/>
      <name val="Calibri"/>
      <charset val="186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trike/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>
      <alignment vertical="center"/>
    </xf>
    <xf numFmtId="0" fontId="13" fillId="0" borderId="0"/>
  </cellStyleXfs>
  <cellXfs count="80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" fontId="1" fillId="0" borderId="0" xfId="0" applyNumberFormat="1" applyFont="1"/>
    <xf numFmtId="165" fontId="6" fillId="3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165" fontId="5" fillId="3" borderId="1" xfId="0" applyNumberFormat="1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165" fontId="1" fillId="0" borderId="0" xfId="0" applyNumberFormat="1" applyFont="1"/>
    <xf numFmtId="165" fontId="7" fillId="3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justify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166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67" fontId="4" fillId="3" borderId="1" xfId="0" applyNumberFormat="1" applyFont="1" applyFill="1" applyBorder="1" applyAlignment="1">
      <alignment horizontal="left" vertical="center"/>
    </xf>
    <xf numFmtId="167" fontId="2" fillId="3" borderId="1" xfId="0" applyNumberFormat="1" applyFont="1" applyFill="1" applyBorder="1" applyAlignment="1">
      <alignment horizontal="left" vertical="center"/>
    </xf>
    <xf numFmtId="167" fontId="2" fillId="2" borderId="1" xfId="0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left" vertical="center"/>
    </xf>
    <xf numFmtId="167" fontId="4" fillId="3" borderId="1" xfId="0" applyNumberFormat="1" applyFont="1" applyFill="1" applyBorder="1" applyAlignment="1">
      <alignment horizontal="left" vertical="center" wrapText="1"/>
    </xf>
    <xf numFmtId="167" fontId="4" fillId="4" borderId="1" xfId="0" applyNumberFormat="1" applyFont="1" applyFill="1" applyBorder="1" applyAlignment="1">
      <alignment horizontal="left" vertical="center" wrapText="1"/>
    </xf>
    <xf numFmtId="167" fontId="2" fillId="4" borderId="1" xfId="0" applyNumberFormat="1" applyFont="1" applyFill="1" applyBorder="1" applyAlignment="1">
      <alignment horizontal="left" vertical="center" wrapText="1"/>
    </xf>
    <xf numFmtId="167" fontId="9" fillId="0" borderId="1" xfId="1" applyNumberFormat="1" applyFont="1" applyBorder="1" applyAlignment="1">
      <alignment horizontal="left" vertical="center"/>
    </xf>
    <xf numFmtId="167" fontId="10" fillId="0" borderId="1" xfId="0" applyNumberFormat="1" applyFont="1" applyBorder="1" applyAlignment="1">
      <alignment horizontal="left" vertical="center" wrapText="1"/>
    </xf>
    <xf numFmtId="167" fontId="11" fillId="0" borderId="1" xfId="0" applyNumberFormat="1" applyFont="1" applyBorder="1" applyAlignment="1">
      <alignment horizontal="left" vertical="center" wrapText="1"/>
    </xf>
    <xf numFmtId="167" fontId="3" fillId="2" borderId="1" xfId="0" applyNumberFormat="1" applyFont="1" applyFill="1" applyBorder="1" applyAlignment="1">
      <alignment horizontal="left" vertical="center" wrapText="1"/>
    </xf>
    <xf numFmtId="167" fontId="9" fillId="0" borderId="1" xfId="0" applyNumberFormat="1" applyFont="1" applyBorder="1" applyAlignment="1">
      <alignment horizontal="left" vertical="center" wrapText="1"/>
    </xf>
    <xf numFmtId="167" fontId="9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left" vertical="center"/>
    </xf>
    <xf numFmtId="165" fontId="6" fillId="3" borderId="1" xfId="0" applyNumberFormat="1" applyFont="1" applyFill="1" applyBorder="1" applyAlignment="1">
      <alignment horizontal="left" vertical="center"/>
    </xf>
    <xf numFmtId="165" fontId="8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7" fontId="8" fillId="0" borderId="1" xfId="0" applyNumberFormat="1" applyFont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left" vertical="center" wrapText="1"/>
    </xf>
    <xf numFmtId="167" fontId="7" fillId="2" borderId="1" xfId="0" applyNumberFormat="1" applyFont="1" applyFill="1" applyBorder="1" applyAlignment="1">
      <alignment horizontal="left" vertical="center" wrapText="1"/>
    </xf>
    <xf numFmtId="167" fontId="8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2019300</xdr:colOff>
      <xdr:row>75</xdr:row>
      <xdr:rowOff>0</xdr:rowOff>
    </xdr:from>
    <xdr:to>
      <xdr:col>2</xdr:col>
      <xdr:colOff>600075</xdr:colOff>
      <xdr:row>75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871470" y="28668345"/>
          <a:ext cx="21272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workbookViewId="0">
      <selection activeCell="A6" sqref="A6"/>
    </sheetView>
  </sheetViews>
  <sheetFormatPr defaultColWidth="9.140625" defaultRowHeight="15.75" x14ac:dyDescent="0.25"/>
  <cols>
    <col min="1" max="1" width="12.42578125" style="1" customWidth="1"/>
    <col min="2" max="2" width="51.7109375" style="2" customWidth="1"/>
    <col min="3" max="3" width="14.28515625" style="3" customWidth="1"/>
    <col min="4" max="4" width="12.140625" style="3" customWidth="1"/>
    <col min="5" max="5" width="12" style="3" customWidth="1"/>
    <col min="6" max="6" width="14.85546875" style="4" customWidth="1"/>
    <col min="7" max="7" width="11.85546875" style="2" customWidth="1"/>
    <col min="8" max="16384" width="9.140625" style="2"/>
  </cols>
  <sheetData>
    <row r="1" spans="1:10" x14ac:dyDescent="0.25">
      <c r="E1" s="5" t="s">
        <v>0</v>
      </c>
    </row>
    <row r="2" spans="1:10" x14ac:dyDescent="0.25">
      <c r="E2" s="6" t="s">
        <v>1</v>
      </c>
    </row>
    <row r="3" spans="1:10" x14ac:dyDescent="0.25">
      <c r="E3" s="5" t="s">
        <v>2</v>
      </c>
    </row>
    <row r="4" spans="1:10" x14ac:dyDescent="0.25">
      <c r="E4" s="5" t="s">
        <v>3</v>
      </c>
    </row>
    <row r="5" spans="1:10" x14ac:dyDescent="0.25">
      <c r="E5" s="5" t="s">
        <v>4</v>
      </c>
    </row>
    <row r="7" spans="1:10" ht="35.25" customHeight="1" x14ac:dyDescent="0.25">
      <c r="A7" s="78" t="s">
        <v>5</v>
      </c>
      <c r="B7" s="78"/>
      <c r="C7" s="78"/>
      <c r="D7" s="78"/>
      <c r="E7" s="78"/>
      <c r="F7" s="78"/>
    </row>
    <row r="8" spans="1:10" x14ac:dyDescent="0.25">
      <c r="F8" s="7" t="s">
        <v>6</v>
      </c>
    </row>
    <row r="9" spans="1:10" ht="127.5" customHeight="1" x14ac:dyDescent="0.25">
      <c r="A9" s="8" t="s">
        <v>7</v>
      </c>
      <c r="B9" s="9" t="s">
        <v>8</v>
      </c>
      <c r="C9" s="9" t="s">
        <v>9</v>
      </c>
      <c r="D9" s="9" t="s">
        <v>10</v>
      </c>
      <c r="E9" s="9" t="s">
        <v>11</v>
      </c>
      <c r="F9" s="10" t="s">
        <v>95</v>
      </c>
      <c r="I9" s="38"/>
    </row>
    <row r="10" spans="1:10" ht="12" customHeight="1" x14ac:dyDescent="0.25">
      <c r="A10" s="11">
        <v>1</v>
      </c>
      <c r="B10" s="12">
        <v>2</v>
      </c>
      <c r="C10" s="12">
        <v>3</v>
      </c>
      <c r="D10" s="12">
        <v>4</v>
      </c>
      <c r="E10" s="12">
        <v>5</v>
      </c>
      <c r="F10" s="13">
        <v>6</v>
      </c>
    </row>
    <row r="11" spans="1:10" ht="49.5" customHeight="1" x14ac:dyDescent="0.25">
      <c r="A11" s="59" t="s">
        <v>12</v>
      </c>
      <c r="B11" s="60" t="s">
        <v>13</v>
      </c>
      <c r="C11" s="43"/>
      <c r="D11" s="43"/>
      <c r="E11" s="43"/>
      <c r="F11" s="14"/>
      <c r="J11" s="39"/>
    </row>
    <row r="12" spans="1:10" ht="35.25" customHeight="1" x14ac:dyDescent="0.25">
      <c r="A12" s="59" t="s">
        <v>14</v>
      </c>
      <c r="B12" s="60" t="s">
        <v>15</v>
      </c>
      <c r="C12" s="74"/>
      <c r="D12" s="44"/>
      <c r="E12" s="44"/>
      <c r="F12" s="14"/>
      <c r="J12" s="39"/>
    </row>
    <row r="13" spans="1:10" ht="39.75" customHeight="1" x14ac:dyDescent="0.25">
      <c r="A13" s="59" t="s">
        <v>16</v>
      </c>
      <c r="B13" s="15" t="s">
        <v>17</v>
      </c>
      <c r="C13" s="75">
        <f>SUM(C14)</f>
        <v>15</v>
      </c>
      <c r="D13" s="45">
        <f t="shared" ref="D13:E13" si="0">SUM(D14)</f>
        <v>24</v>
      </c>
      <c r="E13" s="45">
        <f t="shared" si="0"/>
        <v>24</v>
      </c>
      <c r="F13" s="17" t="s">
        <v>18</v>
      </c>
      <c r="G13" s="18"/>
      <c r="J13" s="39"/>
    </row>
    <row r="14" spans="1:10" ht="33" customHeight="1" x14ac:dyDescent="0.25">
      <c r="A14" s="59"/>
      <c r="B14" s="19" t="s">
        <v>19</v>
      </c>
      <c r="C14" s="75">
        <v>15</v>
      </c>
      <c r="D14" s="45">
        <v>24</v>
      </c>
      <c r="E14" s="45">
        <v>24</v>
      </c>
      <c r="F14" s="20"/>
    </row>
    <row r="15" spans="1:10" ht="31.5" customHeight="1" x14ac:dyDescent="0.25">
      <c r="A15" s="59" t="s">
        <v>20</v>
      </c>
      <c r="B15" s="19" t="s">
        <v>21</v>
      </c>
      <c r="C15" s="75">
        <f>SUM(C16)</f>
        <v>100</v>
      </c>
      <c r="D15" s="45">
        <f t="shared" ref="D15:E15" si="1">SUM(D16)</f>
        <v>208</v>
      </c>
      <c r="E15" s="45">
        <f t="shared" si="1"/>
        <v>208</v>
      </c>
      <c r="F15" s="21" t="s">
        <v>22</v>
      </c>
    </row>
    <row r="16" spans="1:10" ht="36" customHeight="1" x14ac:dyDescent="0.25">
      <c r="A16" s="59"/>
      <c r="B16" s="19" t="s">
        <v>19</v>
      </c>
      <c r="C16" s="45">
        <v>100</v>
      </c>
      <c r="D16" s="45">
        <v>208</v>
      </c>
      <c r="E16" s="45">
        <v>208</v>
      </c>
      <c r="F16" s="20"/>
    </row>
    <row r="17" spans="1:7" ht="34.5" customHeight="1" x14ac:dyDescent="0.25">
      <c r="A17" s="59" t="s">
        <v>23</v>
      </c>
      <c r="B17" s="22" t="s">
        <v>24</v>
      </c>
      <c r="C17" s="46"/>
      <c r="D17" s="46"/>
      <c r="E17" s="47"/>
      <c r="F17" s="20"/>
    </row>
    <row r="18" spans="1:7" ht="33.75" customHeight="1" x14ac:dyDescent="0.25">
      <c r="A18" s="61" t="s">
        <v>25</v>
      </c>
      <c r="B18" s="23" t="s">
        <v>26</v>
      </c>
      <c r="C18" s="48">
        <f>SUM(C19:C21)</f>
        <v>4067.8519999999999</v>
      </c>
      <c r="D18" s="48">
        <f t="shared" ref="D18:E18" si="2">SUM(D19:D21)</f>
        <v>4270.1709999999994</v>
      </c>
      <c r="E18" s="48">
        <f t="shared" si="2"/>
        <v>4444.5190000000002</v>
      </c>
      <c r="F18" s="24" t="s">
        <v>27</v>
      </c>
      <c r="G18" s="25"/>
    </row>
    <row r="19" spans="1:7" ht="33.75" customHeight="1" x14ac:dyDescent="0.25">
      <c r="A19" s="59"/>
      <c r="B19" s="26" t="s">
        <v>28</v>
      </c>
      <c r="C19" s="49">
        <f>3896.44</f>
        <v>3896.44</v>
      </c>
      <c r="D19" s="49">
        <v>4138.2709999999997</v>
      </c>
      <c r="E19" s="49">
        <v>4312.4189999999999</v>
      </c>
      <c r="F19" s="27"/>
    </row>
    <row r="20" spans="1:7" ht="33.75" customHeight="1" x14ac:dyDescent="0.25">
      <c r="A20" s="59"/>
      <c r="B20" s="28" t="s">
        <v>96</v>
      </c>
      <c r="C20" s="45">
        <f>53.2+40.112</f>
        <v>93.312000000000012</v>
      </c>
      <c r="D20" s="45">
        <v>53.2</v>
      </c>
      <c r="E20" s="45">
        <v>53.3</v>
      </c>
      <c r="F20" s="20"/>
    </row>
    <row r="21" spans="1:7" ht="33.75" customHeight="1" x14ac:dyDescent="0.25">
      <c r="A21" s="59"/>
      <c r="B21" s="28" t="s">
        <v>29</v>
      </c>
      <c r="C21" s="45">
        <v>78.099999999999994</v>
      </c>
      <c r="D21" s="45">
        <v>78.7</v>
      </c>
      <c r="E21" s="45">
        <v>78.8</v>
      </c>
      <c r="F21" s="20"/>
    </row>
    <row r="22" spans="1:7" ht="54.75" customHeight="1" x14ac:dyDescent="0.25">
      <c r="A22" s="59" t="s">
        <v>30</v>
      </c>
      <c r="B22" s="62" t="s">
        <v>97</v>
      </c>
      <c r="C22" s="50"/>
      <c r="D22" s="50"/>
      <c r="E22" s="50"/>
      <c r="F22" s="20"/>
    </row>
    <row r="23" spans="1:7" x14ac:dyDescent="0.25">
      <c r="A23" s="59" t="s">
        <v>31</v>
      </c>
      <c r="B23" s="63" t="s">
        <v>32</v>
      </c>
      <c r="C23" s="46"/>
      <c r="D23" s="46"/>
      <c r="E23" s="46"/>
      <c r="F23" s="20"/>
    </row>
    <row r="24" spans="1:7" ht="35.25" customHeight="1" x14ac:dyDescent="0.25">
      <c r="A24" s="59" t="s">
        <v>33</v>
      </c>
      <c r="B24" s="19" t="s">
        <v>34</v>
      </c>
      <c r="C24" s="45">
        <f>SUM(C25)</f>
        <v>2.5</v>
      </c>
      <c r="D24" s="45">
        <f t="shared" ref="D24:E24" si="3">SUM(D25)</f>
        <v>2.5</v>
      </c>
      <c r="E24" s="45">
        <f t="shared" si="3"/>
        <v>2.5</v>
      </c>
      <c r="F24" s="20"/>
    </row>
    <row r="25" spans="1:7" ht="35.25" customHeight="1" x14ac:dyDescent="0.25">
      <c r="A25" s="59"/>
      <c r="B25" s="19" t="s">
        <v>93</v>
      </c>
      <c r="C25" s="45">
        <v>2.5</v>
      </c>
      <c r="D25" s="45">
        <v>2.5</v>
      </c>
      <c r="E25" s="45">
        <v>2.5</v>
      </c>
      <c r="F25" s="20"/>
    </row>
    <row r="26" spans="1:7" ht="31.5" x14ac:dyDescent="0.25">
      <c r="A26" s="59" t="s">
        <v>35</v>
      </c>
      <c r="B26" s="64" t="s">
        <v>36</v>
      </c>
      <c r="C26" s="47">
        <f>SUM(C27)</f>
        <v>25</v>
      </c>
      <c r="D26" s="47">
        <f t="shared" ref="D26:E26" si="4">SUM(D27)</f>
        <v>30</v>
      </c>
      <c r="E26" s="47">
        <f t="shared" si="4"/>
        <v>30</v>
      </c>
      <c r="F26" s="17" t="s">
        <v>37</v>
      </c>
    </row>
    <row r="27" spans="1:7" ht="36" customHeight="1" x14ac:dyDescent="0.25">
      <c r="A27" s="59"/>
      <c r="B27" s="19" t="s">
        <v>93</v>
      </c>
      <c r="C27" s="45">
        <v>25</v>
      </c>
      <c r="D27" s="45">
        <v>30</v>
      </c>
      <c r="E27" s="45">
        <v>30</v>
      </c>
      <c r="F27" s="20"/>
    </row>
    <row r="28" spans="1:7" ht="45.75" customHeight="1" x14ac:dyDescent="0.25">
      <c r="A28" s="59" t="s">
        <v>38</v>
      </c>
      <c r="B28" s="65" t="s">
        <v>39</v>
      </c>
      <c r="C28" s="51"/>
      <c r="D28" s="51"/>
      <c r="E28" s="51"/>
      <c r="F28" s="20"/>
    </row>
    <row r="29" spans="1:7" ht="39" customHeight="1" x14ac:dyDescent="0.25">
      <c r="A29" s="59" t="s">
        <v>40</v>
      </c>
      <c r="B29" s="23" t="s">
        <v>41</v>
      </c>
      <c r="C29" s="52">
        <f>SUM(C30)</f>
        <v>20</v>
      </c>
      <c r="D29" s="52">
        <f t="shared" ref="D29:E29" si="5">SUM(D30)</f>
        <v>30</v>
      </c>
      <c r="E29" s="52">
        <f t="shared" si="5"/>
        <v>30</v>
      </c>
      <c r="F29" s="17" t="s">
        <v>42</v>
      </c>
    </row>
    <row r="30" spans="1:7" ht="26.25" customHeight="1" x14ac:dyDescent="0.25">
      <c r="A30" s="59"/>
      <c r="B30" s="23" t="s">
        <v>43</v>
      </c>
      <c r="C30" s="45">
        <v>20</v>
      </c>
      <c r="D30" s="45">
        <v>30</v>
      </c>
      <c r="E30" s="45">
        <v>30</v>
      </c>
      <c r="F30" s="20"/>
    </row>
    <row r="31" spans="1:7" ht="51.75" customHeight="1" x14ac:dyDescent="0.25">
      <c r="A31" s="59" t="s">
        <v>44</v>
      </c>
      <c r="B31" s="23" t="s">
        <v>45</v>
      </c>
      <c r="C31" s="45">
        <f>SUM(C32:C34)</f>
        <v>57.800000000000004</v>
      </c>
      <c r="D31" s="45">
        <f>SUM(D32:D34)</f>
        <v>103.39999999999999</v>
      </c>
      <c r="E31" s="45">
        <f>SUM(E32:E34)</f>
        <v>113.8</v>
      </c>
      <c r="F31" s="29" t="s">
        <v>46</v>
      </c>
    </row>
    <row r="32" spans="1:7" ht="36" customHeight="1" x14ac:dyDescent="0.25">
      <c r="A32" s="59"/>
      <c r="B32" s="30" t="s">
        <v>28</v>
      </c>
      <c r="C32" s="45">
        <v>55</v>
      </c>
      <c r="D32" s="45">
        <v>100</v>
      </c>
      <c r="E32" s="45">
        <v>110</v>
      </c>
      <c r="F32" s="20"/>
      <c r="G32" s="18"/>
    </row>
    <row r="33" spans="1:9" ht="28.5" customHeight="1" x14ac:dyDescent="0.25">
      <c r="A33" s="59"/>
      <c r="B33" s="31" t="s">
        <v>47</v>
      </c>
      <c r="C33" s="45">
        <v>2.2000000000000002</v>
      </c>
      <c r="D33" s="45">
        <v>2.8</v>
      </c>
      <c r="E33" s="45">
        <v>3.2</v>
      </c>
      <c r="F33" s="20"/>
    </row>
    <row r="34" spans="1:9" ht="33.75" customHeight="1" x14ac:dyDescent="0.25">
      <c r="A34" s="59"/>
      <c r="B34" s="28" t="s">
        <v>96</v>
      </c>
      <c r="C34" s="45">
        <v>0.6</v>
      </c>
      <c r="D34" s="45">
        <v>0.6</v>
      </c>
      <c r="E34" s="45">
        <v>0.6</v>
      </c>
      <c r="F34" s="20"/>
    </row>
    <row r="35" spans="1:9" ht="31.5" hidden="1" customHeight="1" x14ac:dyDescent="0.25">
      <c r="A35" s="59" t="s">
        <v>48</v>
      </c>
      <c r="B35" s="30" t="s">
        <v>49</v>
      </c>
      <c r="C35" s="45">
        <f>SUM(C36)</f>
        <v>0</v>
      </c>
      <c r="D35" s="45">
        <f t="shared" ref="D35:E35" si="6">SUM(D36)</f>
        <v>0</v>
      </c>
      <c r="E35" s="45">
        <f t="shared" si="6"/>
        <v>0</v>
      </c>
      <c r="F35" s="20"/>
    </row>
    <row r="36" spans="1:9" ht="48" hidden="1" customHeight="1" x14ac:dyDescent="0.25">
      <c r="A36" s="59"/>
      <c r="B36" s="23" t="s">
        <v>94</v>
      </c>
      <c r="C36" s="48">
        <v>0</v>
      </c>
      <c r="D36" s="48">
        <v>0</v>
      </c>
      <c r="E36" s="48">
        <v>0</v>
      </c>
      <c r="F36" s="20"/>
    </row>
    <row r="37" spans="1:9" ht="30.75" customHeight="1" x14ac:dyDescent="0.25">
      <c r="A37" s="59" t="s">
        <v>50</v>
      </c>
      <c r="B37" s="66" t="s">
        <v>51</v>
      </c>
      <c r="C37" s="44"/>
      <c r="D37" s="44"/>
      <c r="E37" s="44"/>
      <c r="F37" s="20"/>
    </row>
    <row r="38" spans="1:9" ht="30.75" customHeight="1" x14ac:dyDescent="0.25">
      <c r="A38" s="59" t="s">
        <v>52</v>
      </c>
      <c r="B38" s="67" t="s">
        <v>53</v>
      </c>
      <c r="C38" s="45">
        <f>+C39</f>
        <v>31.3</v>
      </c>
      <c r="D38" s="45">
        <f t="shared" ref="D38:E38" si="7">+D39</f>
        <v>0</v>
      </c>
      <c r="E38" s="45">
        <f t="shared" si="7"/>
        <v>0</v>
      </c>
      <c r="F38" s="20"/>
    </row>
    <row r="39" spans="1:9" x14ac:dyDescent="0.25">
      <c r="A39" s="59"/>
      <c r="B39" s="32" t="s">
        <v>19</v>
      </c>
      <c r="C39" s="45">
        <v>31.3</v>
      </c>
      <c r="D39" s="45">
        <v>0</v>
      </c>
      <c r="E39" s="45"/>
      <c r="F39" s="20"/>
      <c r="I39" s="39"/>
    </row>
    <row r="40" spans="1:9" ht="31.5" x14ac:dyDescent="0.25">
      <c r="A40" s="59" t="s">
        <v>54</v>
      </c>
      <c r="B40" s="32" t="s">
        <v>55</v>
      </c>
      <c r="C40" s="45">
        <f>SUM(C41)</f>
        <v>70</v>
      </c>
      <c r="D40" s="45">
        <f t="shared" ref="D40:E40" si="8">SUM(D41)</f>
        <v>90</v>
      </c>
      <c r="E40" s="45">
        <f t="shared" si="8"/>
        <v>90</v>
      </c>
      <c r="F40" s="17" t="s">
        <v>42</v>
      </c>
      <c r="I40" s="39"/>
    </row>
    <row r="41" spans="1:9" x14ac:dyDescent="0.25">
      <c r="A41" s="59"/>
      <c r="B41" s="32" t="s">
        <v>19</v>
      </c>
      <c r="C41" s="45">
        <v>70</v>
      </c>
      <c r="D41" s="45">
        <v>90</v>
      </c>
      <c r="E41" s="45">
        <v>90</v>
      </c>
      <c r="F41" s="20"/>
      <c r="I41" s="39"/>
    </row>
    <row r="42" spans="1:9" hidden="1" x14ac:dyDescent="0.25">
      <c r="A42" s="59"/>
      <c r="B42" s="33" t="s">
        <v>56</v>
      </c>
      <c r="C42" s="45"/>
      <c r="D42" s="45"/>
      <c r="E42" s="45"/>
      <c r="F42" s="20"/>
      <c r="I42" s="39"/>
    </row>
    <row r="43" spans="1:9" hidden="1" x14ac:dyDescent="0.25">
      <c r="A43" s="59"/>
      <c r="B43" s="33" t="s">
        <v>57</v>
      </c>
      <c r="C43" s="45"/>
      <c r="D43" s="45"/>
      <c r="E43" s="45"/>
      <c r="F43" s="20"/>
      <c r="I43" s="39"/>
    </row>
    <row r="44" spans="1:9" ht="31.5" customHeight="1" x14ac:dyDescent="0.25">
      <c r="A44" s="59" t="s">
        <v>58</v>
      </c>
      <c r="B44" s="33" t="s">
        <v>59</v>
      </c>
      <c r="C44" s="44"/>
      <c r="D44" s="44"/>
      <c r="E44" s="44"/>
      <c r="F44" s="20"/>
      <c r="I44" s="39"/>
    </row>
    <row r="45" spans="1:9" ht="31.5" x14ac:dyDescent="0.25">
      <c r="A45" s="59" t="s">
        <v>60</v>
      </c>
      <c r="B45" s="19" t="s">
        <v>98</v>
      </c>
      <c r="C45" s="45">
        <f>SUM(C46)</f>
        <v>2</v>
      </c>
      <c r="D45" s="45">
        <f>SUM(D46)</f>
        <v>2</v>
      </c>
      <c r="E45" s="45">
        <f>SUM(E46)</f>
        <v>2</v>
      </c>
      <c r="F45" s="34"/>
      <c r="I45" s="39"/>
    </row>
    <row r="46" spans="1:9" x14ac:dyDescent="0.25">
      <c r="A46" s="59"/>
      <c r="B46" s="33" t="s">
        <v>61</v>
      </c>
      <c r="C46" s="45">
        <v>2</v>
      </c>
      <c r="D46" s="45">
        <v>2</v>
      </c>
      <c r="E46" s="45">
        <v>2</v>
      </c>
      <c r="F46" s="20"/>
      <c r="I46" s="39"/>
    </row>
    <row r="47" spans="1:9" ht="31.5" hidden="1" x14ac:dyDescent="0.25">
      <c r="A47" s="59"/>
      <c r="B47" s="22" t="s">
        <v>62</v>
      </c>
      <c r="C47" s="45"/>
      <c r="D47" s="45"/>
      <c r="E47" s="45"/>
      <c r="F47" s="20"/>
      <c r="I47" s="39"/>
    </row>
    <row r="48" spans="1:9" ht="31.5" x14ac:dyDescent="0.25">
      <c r="A48" s="59" t="s">
        <v>63</v>
      </c>
      <c r="B48" s="19" t="s">
        <v>99</v>
      </c>
      <c r="C48" s="45">
        <f>SUM(C49)</f>
        <v>5</v>
      </c>
      <c r="D48" s="45">
        <f t="shared" ref="D48:E48" si="9">SUM(D49)</f>
        <v>5</v>
      </c>
      <c r="E48" s="45">
        <f t="shared" si="9"/>
        <v>5</v>
      </c>
      <c r="F48" s="20"/>
      <c r="I48" s="39"/>
    </row>
    <row r="49" spans="1:10" x14ac:dyDescent="0.25">
      <c r="A49" s="59"/>
      <c r="B49" s="22" t="s">
        <v>61</v>
      </c>
      <c r="C49" s="45">
        <v>5</v>
      </c>
      <c r="D49" s="45">
        <v>5</v>
      </c>
      <c r="E49" s="45">
        <v>5</v>
      </c>
      <c r="F49" s="20"/>
      <c r="I49" s="39"/>
    </row>
    <row r="50" spans="1:10" hidden="1" x14ac:dyDescent="0.25">
      <c r="A50" s="59"/>
      <c r="B50" s="22" t="s">
        <v>64</v>
      </c>
      <c r="C50" s="45"/>
      <c r="D50" s="45"/>
      <c r="E50" s="45"/>
      <c r="F50" s="20"/>
      <c r="I50" s="39"/>
    </row>
    <row r="51" spans="1:10" ht="31.5" customHeight="1" x14ac:dyDescent="0.25">
      <c r="A51" s="59" t="s">
        <v>65</v>
      </c>
      <c r="B51" s="22" t="s">
        <v>66</v>
      </c>
      <c r="C51" s="50"/>
      <c r="D51" s="50"/>
      <c r="E51" s="50"/>
      <c r="F51" s="20"/>
      <c r="I51" s="39"/>
    </row>
    <row r="52" spans="1:10" ht="31.5" customHeight="1" x14ac:dyDescent="0.25">
      <c r="A52" s="59" t="s">
        <v>67</v>
      </c>
      <c r="B52" s="22" t="s">
        <v>68</v>
      </c>
      <c r="C52" s="50"/>
      <c r="D52" s="50"/>
      <c r="E52" s="50"/>
      <c r="F52" s="20"/>
      <c r="I52" s="39"/>
    </row>
    <row r="53" spans="1:10" ht="31.5" x14ac:dyDescent="0.25">
      <c r="A53" s="59" t="s">
        <v>69</v>
      </c>
      <c r="B53" s="32" t="s">
        <v>70</v>
      </c>
      <c r="C53" s="45">
        <f>SUM(C54)</f>
        <v>74</v>
      </c>
      <c r="D53" s="45">
        <f>+D54</f>
        <v>90</v>
      </c>
      <c r="E53" s="45">
        <f t="shared" ref="E53" si="10">SUM(E54)</f>
        <v>100</v>
      </c>
      <c r="F53" s="35" t="s">
        <v>71</v>
      </c>
      <c r="G53" s="18"/>
      <c r="H53" s="18"/>
      <c r="I53" s="18"/>
    </row>
    <row r="54" spans="1:10" x14ac:dyDescent="0.25">
      <c r="A54" s="59"/>
      <c r="B54" s="33" t="s">
        <v>61</v>
      </c>
      <c r="C54" s="45">
        <v>74</v>
      </c>
      <c r="D54" s="45">
        <v>90</v>
      </c>
      <c r="E54" s="45">
        <v>100</v>
      </c>
      <c r="F54" s="36"/>
      <c r="I54" s="39"/>
    </row>
    <row r="55" spans="1:10" ht="44.25" customHeight="1" x14ac:dyDescent="0.25">
      <c r="A55" s="59" t="s">
        <v>72</v>
      </c>
      <c r="B55" s="32" t="s">
        <v>73</v>
      </c>
      <c r="C55" s="45">
        <f>SUM(C56)</f>
        <v>100</v>
      </c>
      <c r="D55" s="45">
        <f t="shared" ref="D55:E55" si="11">SUM(D56)</f>
        <v>150</v>
      </c>
      <c r="E55" s="45">
        <f t="shared" si="11"/>
        <v>170</v>
      </c>
      <c r="F55" s="29" t="s">
        <v>74</v>
      </c>
      <c r="I55" s="39"/>
    </row>
    <row r="56" spans="1:10" x14ac:dyDescent="0.25">
      <c r="A56" s="59"/>
      <c r="B56" s="33" t="s">
        <v>61</v>
      </c>
      <c r="C56" s="45">
        <v>100</v>
      </c>
      <c r="D56" s="45">
        <v>150</v>
      </c>
      <c r="E56" s="45">
        <v>170</v>
      </c>
      <c r="F56" s="36"/>
      <c r="I56" s="39"/>
    </row>
    <row r="57" spans="1:10" ht="31.5" x14ac:dyDescent="0.25">
      <c r="A57" s="59" t="s">
        <v>75</v>
      </c>
      <c r="B57" s="32" t="s">
        <v>76</v>
      </c>
      <c r="C57" s="45">
        <f>SUM(C58)</f>
        <v>95</v>
      </c>
      <c r="D57" s="45">
        <f t="shared" ref="D57:E57" si="12">SUM(D58)</f>
        <v>90</v>
      </c>
      <c r="E57" s="45">
        <f t="shared" si="12"/>
        <v>90</v>
      </c>
      <c r="F57" s="17" t="s">
        <v>77</v>
      </c>
      <c r="I57" s="39"/>
    </row>
    <row r="58" spans="1:10" ht="32.25" customHeight="1" x14ac:dyDescent="0.25">
      <c r="A58" s="59"/>
      <c r="B58" s="33" t="s">
        <v>61</v>
      </c>
      <c r="C58" s="45">
        <v>95</v>
      </c>
      <c r="D58" s="45">
        <v>90</v>
      </c>
      <c r="E58" s="45">
        <v>90</v>
      </c>
      <c r="F58" s="36"/>
      <c r="I58" s="39"/>
    </row>
    <row r="59" spans="1:10" ht="31.5" x14ac:dyDescent="0.25">
      <c r="A59" s="59" t="s">
        <v>78</v>
      </c>
      <c r="B59" s="37" t="s">
        <v>79</v>
      </c>
      <c r="C59" s="45">
        <f>SUM(C60)</f>
        <v>300</v>
      </c>
      <c r="D59" s="45">
        <f t="shared" ref="D59:E59" si="13">SUM(D60)</f>
        <v>400</v>
      </c>
      <c r="E59" s="45">
        <f t="shared" si="13"/>
        <v>500</v>
      </c>
      <c r="F59" s="17" t="s">
        <v>80</v>
      </c>
      <c r="I59" s="39"/>
    </row>
    <row r="60" spans="1:10" x14ac:dyDescent="0.25">
      <c r="A60" s="59"/>
      <c r="B60" s="22" t="s">
        <v>61</v>
      </c>
      <c r="C60" s="45">
        <v>300</v>
      </c>
      <c r="D60" s="45">
        <v>400</v>
      </c>
      <c r="E60" s="45">
        <v>500</v>
      </c>
      <c r="F60" s="20"/>
      <c r="I60" s="39"/>
    </row>
    <row r="61" spans="1:10" ht="15.75" customHeight="1" x14ac:dyDescent="0.25">
      <c r="A61" s="79" t="s">
        <v>81</v>
      </c>
      <c r="B61" s="79"/>
      <c r="C61" s="44"/>
      <c r="D61" s="44"/>
      <c r="E61" s="44"/>
      <c r="F61" s="20"/>
    </row>
    <row r="62" spans="1:10" ht="50.25" customHeight="1" x14ac:dyDescent="0.25">
      <c r="A62" s="69"/>
      <c r="B62" s="16" t="s">
        <v>82</v>
      </c>
      <c r="C62" s="53">
        <f>+C64+C66+C69</f>
        <v>4965.4520000000011</v>
      </c>
      <c r="D62" s="53">
        <f t="shared" ref="D62:E62" si="14">+D64+D66</f>
        <v>5495.0709999999999</v>
      </c>
      <c r="E62" s="53">
        <f t="shared" si="14"/>
        <v>5809.8189999999995</v>
      </c>
      <c r="F62" s="20"/>
      <c r="J62" s="18"/>
    </row>
    <row r="63" spans="1:10" x14ac:dyDescent="0.25">
      <c r="A63" s="69"/>
      <c r="B63" s="70" t="s">
        <v>83</v>
      </c>
      <c r="C63" s="54"/>
      <c r="D63" s="54"/>
      <c r="E63" s="54"/>
      <c r="F63" s="20"/>
      <c r="J63" s="18"/>
    </row>
    <row r="64" spans="1:10" ht="47.25" x14ac:dyDescent="0.25">
      <c r="A64" s="69"/>
      <c r="B64" s="70" t="s">
        <v>100</v>
      </c>
      <c r="C64" s="45">
        <f>+C14+C16+C19+C25+C27+C30+C32++C36+C39+C41+C46+C49+C54+C56+C58+C60</f>
        <v>4791.2400000000007</v>
      </c>
      <c r="D64" s="45">
        <f>+D14+D16+D19+D25+D27+D30+D32++D36+D39+D41+D46+D49+D54+D56+D58+D60</f>
        <v>5359.7709999999997</v>
      </c>
      <c r="E64" s="45">
        <f>+E14+E16+E19+E25+E27+E30+E32++E36+E39+E41+E46+E49+E54+E56+E58+E60</f>
        <v>5673.9189999999999</v>
      </c>
      <c r="F64" s="20"/>
      <c r="G64" s="40"/>
      <c r="H64" s="73"/>
      <c r="J64" s="18"/>
    </row>
    <row r="65" spans="1:10" x14ac:dyDescent="0.25">
      <c r="A65" s="69"/>
      <c r="B65" s="70" t="s">
        <v>84</v>
      </c>
      <c r="C65" s="55"/>
      <c r="D65" s="44"/>
      <c r="E65" s="44"/>
      <c r="F65" s="20"/>
      <c r="J65" s="18"/>
    </row>
    <row r="66" spans="1:10" x14ac:dyDescent="0.25">
      <c r="A66" s="69"/>
      <c r="B66" s="70" t="s">
        <v>85</v>
      </c>
      <c r="C66" s="76">
        <f>SUM(C20+C21+C33+C34-40.112)</f>
        <v>134.1</v>
      </c>
      <c r="D66" s="56">
        <f>SUM(D20+D21+D33+D34)</f>
        <v>135.30000000000001</v>
      </c>
      <c r="E66" s="56">
        <f>SUM(E20+E21+E33+E34)</f>
        <v>135.89999999999998</v>
      </c>
      <c r="F66" s="20"/>
      <c r="J66" s="18"/>
    </row>
    <row r="67" spans="1:10" ht="31.5" x14ac:dyDescent="0.25">
      <c r="A67" s="69"/>
      <c r="B67" s="70" t="s">
        <v>86</v>
      </c>
      <c r="C67" s="77"/>
      <c r="D67" s="44"/>
      <c r="E67" s="44"/>
      <c r="F67" s="20"/>
      <c r="G67" s="73"/>
      <c r="J67" s="18"/>
    </row>
    <row r="68" spans="1:10" x14ac:dyDescent="0.25">
      <c r="A68" s="69"/>
      <c r="B68" s="70" t="s">
        <v>87</v>
      </c>
      <c r="C68" s="77"/>
      <c r="D68" s="44"/>
      <c r="E68" s="44"/>
      <c r="F68" s="20"/>
      <c r="J68" s="18"/>
    </row>
    <row r="69" spans="1:10" x14ac:dyDescent="0.25">
      <c r="A69" s="69"/>
      <c r="B69" s="70" t="s">
        <v>88</v>
      </c>
      <c r="C69" s="76">
        <v>40.112000000000002</v>
      </c>
      <c r="D69" s="44"/>
      <c r="E69" s="44"/>
      <c r="F69" s="20"/>
      <c r="J69" s="18"/>
    </row>
    <row r="70" spans="1:10" x14ac:dyDescent="0.25">
      <c r="A70" s="69"/>
      <c r="B70" s="70" t="s">
        <v>89</v>
      </c>
      <c r="C70" s="44"/>
      <c r="D70" s="44"/>
      <c r="E70" s="44"/>
      <c r="F70" s="20"/>
      <c r="J70" s="18"/>
    </row>
    <row r="71" spans="1:10" ht="31.5" x14ac:dyDescent="0.25">
      <c r="A71" s="69"/>
      <c r="B71" s="68" t="s">
        <v>90</v>
      </c>
      <c r="C71" s="57">
        <f>SUM(C62+C70)</f>
        <v>4965.4520000000011</v>
      </c>
      <c r="D71" s="57">
        <f t="shared" ref="D71:E71" si="15">SUM(D62+D70)</f>
        <v>5495.0709999999999</v>
      </c>
      <c r="E71" s="57">
        <f t="shared" si="15"/>
        <v>5809.8189999999995</v>
      </c>
      <c r="F71" s="20"/>
      <c r="J71" s="18"/>
    </row>
    <row r="72" spans="1:10" x14ac:dyDescent="0.25">
      <c r="A72" s="69"/>
      <c r="B72" s="70" t="s">
        <v>91</v>
      </c>
      <c r="C72" s="44"/>
      <c r="D72" s="44"/>
      <c r="E72" s="44"/>
      <c r="F72" s="20"/>
      <c r="J72" s="18"/>
    </row>
    <row r="73" spans="1:10" ht="31.5" x14ac:dyDescent="0.25">
      <c r="A73" s="69"/>
      <c r="B73" s="71" t="s">
        <v>92</v>
      </c>
      <c r="C73" s="58">
        <f>+C71*100/4596.316-100</f>
        <v>8.0311275377933384</v>
      </c>
      <c r="D73" s="57">
        <f>+D71*100/C71-100</f>
        <v>10.666078334862533</v>
      </c>
      <c r="E73" s="57">
        <f>+E71*100/D71-100</f>
        <v>5.7278240808899312</v>
      </c>
      <c r="F73" s="41"/>
      <c r="J73" s="18"/>
    </row>
    <row r="74" spans="1:10" x14ac:dyDescent="0.25">
      <c r="C74" s="42"/>
      <c r="D74" s="42"/>
      <c r="E74" s="42"/>
    </row>
    <row r="75" spans="1:10" x14ac:dyDescent="0.25">
      <c r="C75" s="42"/>
      <c r="D75" s="42"/>
      <c r="E75" s="42"/>
    </row>
    <row r="79" spans="1:10" x14ac:dyDescent="0.25">
      <c r="C79" s="72"/>
    </row>
  </sheetData>
  <mergeCells count="2">
    <mergeCell ref="A7:F7"/>
    <mergeCell ref="A61:B61"/>
  </mergeCells>
  <pageMargins left="1.1811023622047201" right="0.39370078740157499" top="0.78740157480314998" bottom="0.78740157480314998" header="0.31496062992126" footer="0.31496062992126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 lentelė</vt:lpstr>
      <vt:lpstr>'2 lentelė'!Print_Area</vt:lpstr>
      <vt:lpstr>'2 lentelė'!Print_Titles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Audronė Bertienė</cp:lastModifiedBy>
  <cp:lastPrinted>2024-02-13T11:52:31Z</cp:lastPrinted>
  <dcterms:created xsi:type="dcterms:W3CDTF">2023-12-14T10:58:00Z</dcterms:created>
  <dcterms:modified xsi:type="dcterms:W3CDTF">2024-02-20T13:44:07Z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97805BFBC8E443CBA9E38A071A36BCC8_13</vt:lpwstr>
  </property>
  <property fmtid="{D5CDD505-2E9C-101B-9397-08002B2CF9AE}" pid="3" name="KSOProductBuildVer">
    <vt:lpwstr>2058-12.2.0.13359</vt:lpwstr>
  </property>
</Properties>
</file>